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7175" windowHeight="5145" activeTab="1"/>
  </bookViews>
  <sheets>
    <sheet name="List1" sheetId="1" r:id="rId1"/>
    <sheet name="Ana Lanča kalkulacija duga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C21" i="2"/>
  <c r="C15"/>
  <c r="C14"/>
  <c r="C7"/>
  <c r="C6" i="1"/>
  <c r="C19"/>
  <c r="C18"/>
  <c r="C20" s="1"/>
  <c r="C22" s="1"/>
  <c r="C14"/>
</calcChain>
</file>

<file path=xl/sharedStrings.xml><?xml version="1.0" encoding="utf-8"?>
<sst xmlns="http://schemas.openxmlformats.org/spreadsheetml/2006/main" count="30" uniqueCount="24">
  <si>
    <t xml:space="preserve">Ugovor </t>
  </si>
  <si>
    <t xml:space="preserve">proračunska osnovica </t>
  </si>
  <si>
    <t>Br. Mjeseci 60</t>
  </si>
  <si>
    <t>Dugovanje Ana Lanča</t>
  </si>
  <si>
    <t>Trošk. Specijalizacije</t>
  </si>
  <si>
    <t>Ukupni dug</t>
  </si>
  <si>
    <t>varijanta 2.</t>
  </si>
  <si>
    <t>razlika za aplaćanje</t>
  </si>
  <si>
    <t>Prema prorač. Osnovici za plaćanje</t>
  </si>
  <si>
    <t>Razlika - umanjenje</t>
  </si>
  <si>
    <t>Odrađeno 4 mj. 4 x prorač. Osnovica</t>
  </si>
  <si>
    <t>Ana Lanča, kalkulacija dugovanja prema sklopljenom Ugovoru i prema obračunu na temelju proračunske osnovice</t>
  </si>
  <si>
    <t>Obračun za plaćanje prema Ugovoru, i Pravilniku o specijalist. Usavršavanju doktora medicine (NN br. 100/11, 133/11 i 54/12)</t>
  </si>
  <si>
    <t>odrađeno u Ustanovi za koji iznos se umanjuje obveza radnice (4 bruto plaće)</t>
  </si>
  <si>
    <t xml:space="preserve">Obračun temeljem primjene citirane Ustavne odluke </t>
  </si>
  <si>
    <r>
      <t xml:space="preserve">Obveza specijalizanta prema citiranoj Ustavnoj odluci  </t>
    </r>
    <r>
      <rPr>
        <sz val="11"/>
        <color theme="1"/>
        <rFont val="Calibri"/>
        <family val="2"/>
        <charset val="238"/>
        <scheme val="minor"/>
      </rPr>
      <t>60 x 3.326,00 kn (Proračunska osnovica</t>
    </r>
  </si>
  <si>
    <t>Razlika - umanjenje za odrađene dane u Ustanovi (4 mj. X 3.326,00)</t>
  </si>
  <si>
    <t>Ostatak za uplatu/refundaciju prema Ustanovi</t>
  </si>
  <si>
    <t>Stvarni izdaci Ustanove za specijalizaciju Ane Lanča dr. med., plaća, prijevoz, ostale naknade.</t>
  </si>
  <si>
    <t>Ostali izdaci, mentorstvo, i dr.</t>
  </si>
  <si>
    <t xml:space="preserve">Ukupni izdaci za specijalizaciju Ane Lanča, dr. med. </t>
  </si>
  <si>
    <t>UKUPAN TROŠAK SPECIJALIZACIJE - LANČA BASTIANČIĆ ANA</t>
  </si>
  <si>
    <t>Ana Lanča, kalkulacija dugovanja prema sklopljenom Ugovoru o specijalizaciji</t>
  </si>
  <si>
    <t>Obračun za plaćanje prema Ugovoru, i Pravilniku o specijalist. usavršavanju doktora medicine (NN br. 100/11, 133/11 i 54/12)</t>
  </si>
</sst>
</file>

<file path=xl/styles.xml><?xml version="1.0" encoding="utf-8"?>
<styleSheet xmlns="http://schemas.openxmlformats.org/spreadsheetml/2006/main">
  <numFmts count="1">
    <numFmt numFmtId="43" formatCode="_-* #,##0.00\ _k_n_-;\-* #,##0.00\ _k_n_-;_-* &quot;-&quot;??\ _k_n_-;_-@_-"/>
  </numFmts>
  <fonts count="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43" fontId="0" fillId="0" borderId="0" xfId="1" applyFont="1"/>
    <xf numFmtId="0" fontId="0" fillId="0" borderId="1" xfId="0" applyBorder="1"/>
    <xf numFmtId="43" fontId="0" fillId="0" borderId="1" xfId="1" applyFont="1" applyBorder="1"/>
    <xf numFmtId="43" fontId="2" fillId="0" borderId="1" xfId="1" applyFont="1" applyBorder="1"/>
    <xf numFmtId="0" fontId="0" fillId="0" borderId="2" xfId="0" applyBorder="1"/>
    <xf numFmtId="43" fontId="0" fillId="0" borderId="2" xfId="1" applyFont="1" applyBorder="1"/>
    <xf numFmtId="43" fontId="0" fillId="0" borderId="3" xfId="1" applyFont="1" applyBorder="1"/>
    <xf numFmtId="43" fontId="0" fillId="0" borderId="5" xfId="1" applyFont="1" applyBorder="1"/>
    <xf numFmtId="43" fontId="2" fillId="0" borderId="4" xfId="1" applyFont="1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43" fontId="2" fillId="0" borderId="1" xfId="0" applyNumberFormat="1" applyFont="1" applyBorder="1"/>
    <xf numFmtId="43" fontId="1" fillId="0" borderId="1" xfId="1" applyFont="1" applyBorder="1"/>
    <xf numFmtId="0" fontId="0" fillId="0" borderId="0" xfId="0"/>
    <xf numFmtId="4" fontId="4" fillId="0" borderId="0" xfId="0" applyNumberFormat="1" applyFont="1"/>
    <xf numFmtId="4" fontId="3" fillId="0" borderId="0" xfId="0" applyNumberFormat="1" applyFont="1" applyBorder="1"/>
    <xf numFmtId="0" fontId="0" fillId="0" borderId="0" xfId="0" applyBorder="1"/>
    <xf numFmtId="4" fontId="3" fillId="0" borderId="4" xfId="0" applyNumberFormat="1" applyFont="1" applyBorder="1"/>
    <xf numFmtId="43" fontId="0" fillId="0" borderId="0" xfId="1" applyFont="1" applyBorder="1"/>
    <xf numFmtId="0" fontId="0" fillId="0" borderId="7" xfId="0" applyBorder="1"/>
    <xf numFmtId="0" fontId="4" fillId="0" borderId="8" xfId="0" applyFont="1" applyBorder="1"/>
    <xf numFmtId="4" fontId="4" fillId="0" borderId="4" xfId="0" applyNumberFormat="1" applyFont="1" applyBorder="1"/>
    <xf numFmtId="0" fontId="4" fillId="0" borderId="0" xfId="0" applyFont="1" applyBorder="1" applyAlignment="1"/>
    <xf numFmtId="0" fontId="3" fillId="0" borderId="6" xfId="0" applyFont="1" applyBorder="1" applyAlignment="1"/>
    <xf numFmtId="0" fontId="4" fillId="0" borderId="6" xfId="0" applyFont="1" applyBorder="1" applyAlignment="1"/>
    <xf numFmtId="0" fontId="5" fillId="0" borderId="0" xfId="0" applyFont="1"/>
    <xf numFmtId="0" fontId="4" fillId="0" borderId="0" xfId="0" applyFont="1"/>
    <xf numFmtId="4" fontId="3" fillId="0" borderId="7" xfId="0" applyNumberFormat="1" applyFont="1" applyBorder="1" applyAlignment="1">
      <alignment horizontal="left" wrapText="1"/>
    </xf>
    <xf numFmtId="4" fontId="3" fillId="0" borderId="8" xfId="0" applyNumberFormat="1" applyFont="1" applyBorder="1" applyAlignment="1">
      <alignment horizontal="left" wrapText="1"/>
    </xf>
  </cellXfs>
  <cellStyles count="2">
    <cellStyle name="Obično" xfId="0" builtinId="0"/>
    <cellStyle name="Zarez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D23"/>
  <sheetViews>
    <sheetView topLeftCell="A10" workbookViewId="0">
      <selection activeCell="E13" sqref="E13"/>
    </sheetView>
  </sheetViews>
  <sheetFormatPr defaultRowHeight="15"/>
  <cols>
    <col min="2" max="2" width="51.85546875" customWidth="1"/>
    <col min="3" max="3" width="16.42578125" customWidth="1"/>
    <col min="4" max="4" width="15" customWidth="1"/>
  </cols>
  <sheetData>
    <row r="1" spans="2:4">
      <c r="B1" t="s">
        <v>11</v>
      </c>
    </row>
    <row r="3" spans="2:4">
      <c r="B3" t="s">
        <v>12</v>
      </c>
      <c r="D3" s="1"/>
    </row>
    <row r="4" spans="2:4">
      <c r="B4" s="2" t="s">
        <v>0</v>
      </c>
      <c r="C4" s="3">
        <v>800000</v>
      </c>
      <c r="D4" s="1"/>
    </row>
    <row r="5" spans="2:4" ht="30">
      <c r="B5" s="13" t="s">
        <v>13</v>
      </c>
      <c r="C5" s="3">
        <v>108578</v>
      </c>
      <c r="D5" s="1"/>
    </row>
    <row r="6" spans="2:4">
      <c r="B6" s="2" t="s">
        <v>7</v>
      </c>
      <c r="C6" s="4">
        <f>C4-C5</f>
        <v>691422</v>
      </c>
      <c r="D6" s="1"/>
    </row>
    <row r="9" spans="2:4" ht="15.75" thickBot="1">
      <c r="B9" s="12" t="s">
        <v>6</v>
      </c>
    </row>
    <row r="10" spans="2:4" ht="15.75" thickTop="1"/>
    <row r="11" spans="2:4">
      <c r="B11" t="s">
        <v>14</v>
      </c>
      <c r="C11" s="1"/>
    </row>
    <row r="12" spans="2:4">
      <c r="B12" s="2" t="s">
        <v>0</v>
      </c>
      <c r="C12" s="3">
        <v>800000</v>
      </c>
    </row>
    <row r="13" spans="2:4">
      <c r="B13" s="15" t="s">
        <v>8</v>
      </c>
      <c r="C13" s="4">
        <v>236968</v>
      </c>
    </row>
    <row r="14" spans="2:4">
      <c r="B14" s="2" t="s">
        <v>9</v>
      </c>
      <c r="C14" s="3">
        <f>C12-C13</f>
        <v>563032</v>
      </c>
    </row>
    <row r="17" spans="2:3">
      <c r="B17" s="2" t="s">
        <v>1</v>
      </c>
      <c r="C17" s="3">
        <v>3326</v>
      </c>
    </row>
    <row r="18" spans="2:3">
      <c r="B18" s="2" t="s">
        <v>2</v>
      </c>
      <c r="C18" s="3">
        <f>C17*60</f>
        <v>199560</v>
      </c>
    </row>
    <row r="19" spans="2:3" ht="15.75" thickBot="1">
      <c r="B19" s="14" t="s">
        <v>10</v>
      </c>
      <c r="C19" s="7">
        <f>4*C17</f>
        <v>13304</v>
      </c>
    </row>
    <row r="20" spans="2:3" ht="15.75" thickTop="1">
      <c r="B20" s="5" t="s">
        <v>3</v>
      </c>
      <c r="C20" s="6">
        <f>C18-C19</f>
        <v>186256</v>
      </c>
    </row>
    <row r="21" spans="2:3" ht="15.75" thickBot="1">
      <c r="B21" s="10" t="s">
        <v>4</v>
      </c>
      <c r="C21" s="8">
        <v>50712</v>
      </c>
    </row>
    <row r="22" spans="2:3" ht="15.75" thickBot="1">
      <c r="B22" s="11" t="s">
        <v>5</v>
      </c>
      <c r="C22" s="9">
        <f>C20+C21</f>
        <v>236968</v>
      </c>
    </row>
    <row r="23" spans="2:3">
      <c r="B23" s="22"/>
      <c r="C23" s="24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2"/>
  <sheetViews>
    <sheetView tabSelected="1" workbookViewId="0">
      <selection activeCell="J15" sqref="J14:J15"/>
    </sheetView>
  </sheetViews>
  <sheetFormatPr defaultRowHeight="15"/>
  <cols>
    <col min="2" max="2" width="49" customWidth="1"/>
    <col min="3" max="3" width="16.42578125" customWidth="1"/>
    <col min="4" max="4" width="15" customWidth="1"/>
    <col min="5" max="5" width="14.85546875" customWidth="1"/>
    <col min="6" max="6" width="15.28515625" customWidth="1"/>
  </cols>
  <sheetData>
    <row r="1" spans="1:4" ht="18.75">
      <c r="B1" s="31" t="s">
        <v>22</v>
      </c>
    </row>
    <row r="3" spans="1:4">
      <c r="A3" s="19" t="s">
        <v>23</v>
      </c>
      <c r="D3" s="1"/>
    </row>
    <row r="4" spans="1:4" s="19" customFormat="1">
      <c r="D4" s="1"/>
    </row>
    <row r="5" spans="1:4">
      <c r="B5" s="2" t="s">
        <v>0</v>
      </c>
      <c r="C5" s="3">
        <v>800000</v>
      </c>
      <c r="D5" s="1"/>
    </row>
    <row r="6" spans="1:4" ht="30">
      <c r="B6" s="13" t="s">
        <v>13</v>
      </c>
      <c r="C6" s="3">
        <v>108578</v>
      </c>
      <c r="D6" s="1"/>
    </row>
    <row r="7" spans="1:4">
      <c r="B7" s="2" t="s">
        <v>7</v>
      </c>
      <c r="C7" s="4">
        <f>C5-C6</f>
        <v>691422</v>
      </c>
      <c r="D7" s="1"/>
    </row>
    <row r="9" spans="1:4" ht="15.75" thickBot="1">
      <c r="B9" s="12" t="s">
        <v>6</v>
      </c>
    </row>
    <row r="10" spans="1:4" ht="7.5" customHeight="1" thickTop="1"/>
    <row r="11" spans="1:4">
      <c r="B11" s="16" t="s">
        <v>14</v>
      </c>
      <c r="C11" s="1"/>
    </row>
    <row r="12" spans="1:4">
      <c r="B12" s="16"/>
      <c r="C12" s="1"/>
    </row>
    <row r="13" spans="1:4" ht="33" customHeight="1">
      <c r="B13" s="15" t="s">
        <v>15</v>
      </c>
      <c r="C13" s="18">
        <v>236968</v>
      </c>
    </row>
    <row r="14" spans="1:4" ht="30">
      <c r="B14" s="13" t="s">
        <v>16</v>
      </c>
      <c r="C14" s="3">
        <f>4*3326</f>
        <v>13304</v>
      </c>
    </row>
    <row r="15" spans="1:4">
      <c r="B15" s="2" t="s">
        <v>17</v>
      </c>
      <c r="C15" s="17">
        <f>C13-C14</f>
        <v>223664</v>
      </c>
    </row>
    <row r="17" spans="1:6" ht="16.5" thickBot="1">
      <c r="A17" s="29" t="s">
        <v>21</v>
      </c>
      <c r="B17" s="30"/>
      <c r="C17" s="30"/>
      <c r="D17" s="28"/>
      <c r="E17" s="28"/>
    </row>
    <row r="18" spans="1:6" ht="16.5" thickTop="1" thickBot="1"/>
    <row r="19" spans="1:6" ht="36" customHeight="1" thickBot="1">
      <c r="A19" s="33" t="s">
        <v>18</v>
      </c>
      <c r="B19" s="34"/>
      <c r="C19" s="27">
        <v>964670.02</v>
      </c>
      <c r="D19" s="21"/>
      <c r="E19" s="21"/>
      <c r="F19" s="22"/>
    </row>
    <row r="20" spans="1:6" ht="16.5" thickBot="1">
      <c r="A20" s="33" t="s">
        <v>19</v>
      </c>
      <c r="B20" s="34"/>
      <c r="C20" s="27">
        <v>50712</v>
      </c>
      <c r="D20" s="20"/>
      <c r="E20" s="20"/>
      <c r="F20" s="20"/>
    </row>
    <row r="21" spans="1:6" ht="16.5" thickBot="1">
      <c r="A21" s="25" t="s">
        <v>20</v>
      </c>
      <c r="B21" s="26"/>
      <c r="C21" s="23">
        <f>C19+C20</f>
        <v>1015382.02</v>
      </c>
      <c r="D21" s="20"/>
      <c r="E21" s="20"/>
      <c r="F21" s="20"/>
    </row>
    <row r="22" spans="1:6" ht="15.75">
      <c r="B22" s="32"/>
      <c r="C22" s="32"/>
      <c r="D22" s="32"/>
      <c r="E22" s="32"/>
      <c r="F22" s="32"/>
    </row>
  </sheetData>
  <mergeCells count="3">
    <mergeCell ref="B22:F22"/>
    <mergeCell ref="A19:B19"/>
    <mergeCell ref="A20:B20"/>
  </mergeCells>
  <pageMargins left="0.70866141732283472" right="0.70866141732283472" top="0.74803149606299213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Ana Lanča kalkulacija duga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dfrlan</dc:creator>
  <cp:lastModifiedBy>kcekada</cp:lastModifiedBy>
  <cp:lastPrinted>2021-06-17T05:28:28Z</cp:lastPrinted>
  <dcterms:created xsi:type="dcterms:W3CDTF">2021-06-16T05:43:06Z</dcterms:created>
  <dcterms:modified xsi:type="dcterms:W3CDTF">2021-06-18T06:54:35Z</dcterms:modified>
</cp:coreProperties>
</file>